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2.49\папка для обмена рфо\Кузьмина\Мониторинг сп\2024\"/>
    </mc:Choice>
  </mc:AlternateContent>
  <xr:revisionPtr revIDLastSave="0" documentId="13_ncr:1_{6B7CC291-3E3A-41BE-89F3-03BF297146C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показатели" sheetId="1" r:id="rId1"/>
    <sheet name="оценка" sheetId="2" r:id="rId2"/>
  </sheets>
  <calcPr calcId="181029" iterate="1"/>
</workbook>
</file>

<file path=xl/calcChain.xml><?xml version="1.0" encoding="utf-8"?>
<calcChain xmlns="http://schemas.openxmlformats.org/spreadsheetml/2006/main">
  <c r="N6" i="1" l="1"/>
  <c r="P21" i="1" l="1"/>
  <c r="K16" i="1" l="1"/>
  <c r="S21" i="1" l="1"/>
  <c r="U21" i="1"/>
  <c r="T21" i="1"/>
  <c r="J5" i="2" l="1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4" i="2"/>
  <c r="O21" i="1"/>
  <c r="M21" i="1"/>
  <c r="L21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Q21" i="1" l="1"/>
  <c r="R7" i="1" l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6" i="1"/>
  <c r="R6" i="1"/>
  <c r="J21" i="1"/>
  <c r="I21" i="1"/>
  <c r="K20" i="1"/>
  <c r="K19" i="1"/>
  <c r="K18" i="1"/>
  <c r="K17" i="1"/>
  <c r="K15" i="1"/>
  <c r="K14" i="1"/>
  <c r="K13" i="1"/>
  <c r="K12" i="1"/>
  <c r="K11" i="1"/>
  <c r="K10" i="1"/>
  <c r="K9" i="1"/>
  <c r="K8" i="1"/>
  <c r="K7" i="1"/>
  <c r="K6" i="1"/>
  <c r="D21" i="1"/>
  <c r="C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R21" i="1" l="1"/>
  <c r="F21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G21" i="1" l="1"/>
  <c r="H6" i="1" l="1"/>
</calcChain>
</file>

<file path=xl/sharedStrings.xml><?xml version="1.0" encoding="utf-8"?>
<sst xmlns="http://schemas.openxmlformats.org/spreadsheetml/2006/main" count="70" uniqueCount="52">
  <si>
    <t>№ п/п</t>
  </si>
  <si>
    <t>Наименование                                                               муниципального образования</t>
  </si>
  <si>
    <t>Артынское сельское поселение</t>
  </si>
  <si>
    <t>количество документов, созданных а "ЕСУБП" в части ведения сводной бюджетной росписи и кассового плана за отчетный период</t>
  </si>
  <si>
    <t>Бергамакское сельское поселение</t>
  </si>
  <si>
    <t>Гуровское сельское поселение</t>
  </si>
  <si>
    <t>Камышино-Курское сельское поселение</t>
  </si>
  <si>
    <t>Карбызинское сельское поселение</t>
  </si>
  <si>
    <t>Кондратьевское сельское поселение</t>
  </si>
  <si>
    <t>Костинское сельское поселение</t>
  </si>
  <si>
    <t>Курганское сельское поселение</t>
  </si>
  <si>
    <t>Моховское сельское поселение</t>
  </si>
  <si>
    <t>Мысовское сельское поселение</t>
  </si>
  <si>
    <t>Низовское сельское поселение</t>
  </si>
  <si>
    <t>Пореченское сельское поселение</t>
  </si>
  <si>
    <t>Рязанское сельское поселение</t>
  </si>
  <si>
    <t>Ушаковское сельское поселение</t>
  </si>
  <si>
    <t>Муромцевское городское поселение</t>
  </si>
  <si>
    <t>Председатель Комитета финасов и контроля</t>
  </si>
  <si>
    <r>
      <t>СВОД</t>
    </r>
    <r>
      <rPr>
        <sz val="11"/>
        <color theme="1"/>
        <rFont val="Calibri"/>
        <family val="2"/>
        <charset val="204"/>
        <scheme val="minor"/>
      </rPr>
      <t xml:space="preserve"> (сумма балов)</t>
    </r>
  </si>
  <si>
    <t>объем недоимки по местным налогам,подлежащим зачислению в бюджет поселения на конец отчетного периода</t>
  </si>
  <si>
    <t>количество нарушений по срокам предоставления бухгалтерской отчетности</t>
  </si>
  <si>
    <t>количество форм бухгалтерской отчетности, которые должны быть представлены поселением за отчетный период</t>
  </si>
  <si>
    <t>4.Доля ошибок заполнения документов в "ЕСУБП"</t>
  </si>
  <si>
    <t>5.Доля ошибок заполнения документов бухгалтерской отчетности и сроков ее предоставления в общем объеме форм бухгалтерской отчетности</t>
  </si>
  <si>
    <t>объем недоимки по местным налогам,подлежащим зачислению в бюджет поселения на конец соответствующего отчетного периода года, предшествующего отчетному</t>
  </si>
  <si>
    <t>фактический объем налоговых и неналоговых доходов бюджета за отчетный период</t>
  </si>
  <si>
    <t>фактический объем налоговых и неналоговых доходов бюджета за соответствующий отчетный период года, предшествующего отчетному</t>
  </si>
  <si>
    <t>утвержденный объем расходов бюджета поселения, предусмотренный на оплату труда</t>
  </si>
  <si>
    <t>установленный Правительством Омской области максимальный размер (норматив) расходов бюджета на оплату труда</t>
  </si>
  <si>
    <t>2.Уровень соблюдения норматива на содержание органов местного самоуправления</t>
  </si>
  <si>
    <r>
      <t xml:space="preserve">4.Доля ошибок заполнения документов в "ЕСУБП"          </t>
    </r>
    <r>
      <rPr>
        <b/>
        <sz val="11"/>
        <color theme="1"/>
        <rFont val="Calibri"/>
        <family val="2"/>
        <charset val="204"/>
        <scheme val="minor"/>
      </rPr>
      <t xml:space="preserve"> 1, если </t>
    </r>
    <r>
      <rPr>
        <b/>
        <sz val="11"/>
        <color theme="1"/>
        <rFont val="Calibri"/>
        <family val="2"/>
        <charset val="204"/>
      </rPr>
      <t>≤ 20 %</t>
    </r>
    <r>
      <rPr>
        <b/>
        <sz val="11"/>
        <color theme="1"/>
        <rFont val="Calibri"/>
        <family val="2"/>
        <charset val="204"/>
        <scheme val="minor"/>
      </rPr>
      <t xml:space="preserve">               0, если &gt; 20% </t>
    </r>
  </si>
  <si>
    <r>
      <t xml:space="preserve">2.Уровень соблюдения норматива на содержание органов местного самоуправления          </t>
    </r>
    <r>
      <rPr>
        <b/>
        <sz val="11"/>
        <color theme="1"/>
        <rFont val="Calibri"/>
        <family val="2"/>
        <charset val="204"/>
        <scheme val="minor"/>
      </rPr>
      <t/>
    </r>
  </si>
  <si>
    <r>
      <t xml:space="preserve">5.Доля ошибок заполнения документов бухгалтерской отчетности и сроков ее предоставления в общем объеме форм бухгалтерской отчетности           </t>
    </r>
    <r>
      <rPr>
        <b/>
        <sz val="11"/>
        <color theme="1"/>
        <rFont val="Calibri"/>
        <family val="2"/>
        <charset val="204"/>
        <scheme val="minor"/>
      </rPr>
      <t xml:space="preserve">1, если ≤ 10 %              0, если &gt; 10% </t>
    </r>
  </si>
  <si>
    <t>.</t>
  </si>
  <si>
    <t>тыс. руб</t>
  </si>
  <si>
    <r>
      <t xml:space="preserve">1.Динамика исполнения бюджета по налоговым и неналоговым доходам          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b/>
        <sz val="11"/>
        <color theme="1"/>
        <rFont val="Calibri"/>
        <family val="2"/>
        <charset val="204"/>
        <scheme val="minor"/>
      </rPr>
      <t xml:space="preserve">          1, если ≥ 100%           0, если &lt; 100%</t>
    </r>
  </si>
  <si>
    <t>1.Динамика исполнения бюджета по налоговым и неналоговым доходам</t>
  </si>
  <si>
    <t>3.Динамика недоимки по местным налогам исборам, подлежащим зачислению в бюджет поселения</t>
  </si>
  <si>
    <r>
      <t xml:space="preserve">3.Динамика недоимки по местным налогам исборам, подлежащим зачислению в бюджет поселения       </t>
    </r>
    <r>
      <rPr>
        <b/>
        <sz val="11"/>
        <color theme="1"/>
        <rFont val="Calibri"/>
        <family val="2"/>
        <charset val="204"/>
        <scheme val="minor"/>
      </rPr>
      <t xml:space="preserve">  1, если &lt; 100%           0, если ≥ 100% </t>
    </r>
  </si>
  <si>
    <t>объем просроченной кредиторской задолженности бюджета поселения на конец отчетного периода</t>
  </si>
  <si>
    <t>объем просроченной кредиторской задолженности бюджета поселения на начало отчетного периода</t>
  </si>
  <si>
    <t>4.Динамика просроченной кредиторской задолженности бюджета поселения</t>
  </si>
  <si>
    <t>5. Объем привлеченных средств областного бюджета в рамках участия в национальных и региональных государственных программах в течении отчетного периода</t>
  </si>
  <si>
    <r>
      <t xml:space="preserve">4.Динамика просроченной кредиторской задолженности бюджета поселения            </t>
    </r>
    <r>
      <rPr>
        <b/>
        <sz val="10"/>
        <color theme="1"/>
        <rFont val="Calibri"/>
        <family val="2"/>
        <charset val="204"/>
        <scheme val="minor"/>
      </rPr>
      <t xml:space="preserve">1, если &lt; 100%           0, если ≥ 100% </t>
    </r>
  </si>
  <si>
    <r>
      <t xml:space="preserve">5. Объем привлеченных средств областного бюджета в рамках участия в национальных и региональных государственных программах в течении отчетного периода                      </t>
    </r>
    <r>
      <rPr>
        <b/>
        <sz val="10"/>
        <color theme="1"/>
        <rFont val="Calibri"/>
        <family val="2"/>
        <charset val="204"/>
        <scheme val="minor"/>
      </rPr>
      <t xml:space="preserve"> 1, если &gt; 0,                    0, если = 0 </t>
    </r>
  </si>
  <si>
    <t xml:space="preserve">количество ошибок бухгалтерской отчетности, допущенных поселением </t>
  </si>
  <si>
    <t>Е.В. Мальцева</t>
  </si>
  <si>
    <t>количество ошибок, допущенных поселением по заполнению документов в части ведения сводной бюджетной росписи и кассового плана за отчетный период</t>
  </si>
  <si>
    <t>ПОКАЗАТЕЛИ                                                                                                                                                                                                                                                                                                   оценки качества организации и осуществления бюджетного процесса в поселениях Муромцевского муниципального района за 2024 год</t>
  </si>
  <si>
    <t>исполнитель: гл.специалист Кузьмина К.И.</t>
  </si>
  <si>
    <t>Свод по показателям оценки качества организации и осуществления бюджетного процесса в поселениях Муромцевского муниципального района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</si>
</sst>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;[Red]\-#,##0.0"/>
    <numFmt numFmtId="166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sz val="11"/>
      <color indexed="8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</patternFill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30">
    <xf numFmtId="0" fontId="0" fillId="0" borderId="0"/>
    <xf numFmtId="0" fontId="5" fillId="0" borderId="0"/>
    <xf numFmtId="0" fontId="5" fillId="3" borderId="2">
      <alignment horizontal="left" vertical="top" wrapText="1"/>
    </xf>
    <xf numFmtId="0" fontId="5" fillId="0" borderId="1" applyNumberFormat="0">
      <alignment horizontal="right" vertical="top"/>
    </xf>
    <xf numFmtId="0" fontId="5" fillId="0" borderId="1" applyNumberFormat="0">
      <alignment horizontal="right" vertical="top"/>
    </xf>
    <xf numFmtId="0" fontId="5" fillId="4" borderId="1" applyNumberFormat="0">
      <alignment horizontal="right" vertical="top"/>
    </xf>
    <xf numFmtId="49" fontId="5" fillId="5" borderId="1">
      <alignment horizontal="left" vertical="top"/>
    </xf>
    <xf numFmtId="49" fontId="10" fillId="0" borderId="1">
      <alignment horizontal="left" vertical="top"/>
    </xf>
    <xf numFmtId="0" fontId="5" fillId="6" borderId="1">
      <alignment horizontal="left" vertical="top" wrapText="1"/>
    </xf>
    <xf numFmtId="0" fontId="10" fillId="0" borderId="1">
      <alignment horizontal="left" vertical="top" wrapText="1"/>
    </xf>
    <xf numFmtId="0" fontId="5" fillId="7" borderId="1">
      <alignment horizontal="left" vertical="top" wrapText="1"/>
    </xf>
    <xf numFmtId="0" fontId="5" fillId="8" borderId="1">
      <alignment horizontal="left" vertical="top" wrapText="1"/>
    </xf>
    <xf numFmtId="0" fontId="5" fillId="9" borderId="1">
      <alignment horizontal="left" vertical="top" wrapText="1"/>
    </xf>
    <xf numFmtId="0" fontId="5" fillId="10" borderId="1">
      <alignment horizontal="left" vertical="top" wrapText="1"/>
    </xf>
    <xf numFmtId="0" fontId="5" fillId="0" borderId="1">
      <alignment horizontal="left" vertical="top" wrapText="1"/>
    </xf>
    <xf numFmtId="0" fontId="11" fillId="0" borderId="0">
      <alignment horizontal="left" vertical="top"/>
    </xf>
    <xf numFmtId="0" fontId="5" fillId="6" borderId="3" applyNumberFormat="0">
      <alignment horizontal="right" vertical="top"/>
    </xf>
    <xf numFmtId="0" fontId="5" fillId="7" borderId="3" applyNumberFormat="0">
      <alignment horizontal="right" vertical="top"/>
    </xf>
    <xf numFmtId="0" fontId="5" fillId="0" borderId="1" applyNumberFormat="0">
      <alignment horizontal="right" vertical="top"/>
    </xf>
    <xf numFmtId="0" fontId="5" fillId="0" borderId="1" applyNumberFormat="0">
      <alignment horizontal="right" vertical="top"/>
    </xf>
    <xf numFmtId="0" fontId="5" fillId="8" borderId="3" applyNumberFormat="0">
      <alignment horizontal="right" vertical="top"/>
    </xf>
    <xf numFmtId="0" fontId="5" fillId="0" borderId="1" applyNumberFormat="0">
      <alignment horizontal="right" vertical="top"/>
    </xf>
    <xf numFmtId="49" fontId="12" fillId="11" borderId="1">
      <alignment horizontal="left" vertical="top" wrapText="1"/>
    </xf>
    <xf numFmtId="49" fontId="5" fillId="0" borderId="1">
      <alignment horizontal="left" vertical="top" wrapText="1"/>
    </xf>
    <xf numFmtId="0" fontId="5" fillId="10" borderId="1">
      <alignment horizontal="left" vertical="top" wrapText="1"/>
    </xf>
    <xf numFmtId="0" fontId="5" fillId="0" borderId="1">
      <alignment horizontal="left" vertical="top" wrapText="1"/>
    </xf>
    <xf numFmtId="0" fontId="5" fillId="10" borderId="1">
      <alignment horizontal="left" vertical="top" wrapText="1"/>
    </xf>
    <xf numFmtId="0" fontId="5" fillId="0" borderId="0"/>
    <xf numFmtId="0" fontId="5" fillId="0" borderId="0"/>
    <xf numFmtId="0" fontId="5" fillId="10" borderId="1">
      <alignment horizontal="left" vertical="top" wrapText="1"/>
    </xf>
  </cellStyleXfs>
  <cellXfs count="4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2" fontId="0" fillId="0" borderId="1" xfId="0" applyNumberFormat="1" applyBorder="1"/>
    <xf numFmtId="2" fontId="4" fillId="0" borderId="1" xfId="0" applyNumberFormat="1" applyFont="1" applyBorder="1"/>
    <xf numFmtId="0" fontId="4" fillId="0" borderId="1" xfId="0" applyFont="1" applyBorder="1"/>
    <xf numFmtId="4" fontId="4" fillId="0" borderId="1" xfId="0" applyNumberFormat="1" applyFont="1" applyBorder="1"/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0" xfId="0" applyFont="1"/>
    <xf numFmtId="2" fontId="0" fillId="2" borderId="1" xfId="0" applyNumberFormat="1" applyFill="1" applyBorder="1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4" fillId="2" borderId="1" xfId="0" applyNumberFormat="1" applyFont="1" applyFill="1" applyBorder="1"/>
    <xf numFmtId="0" fontId="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right"/>
    </xf>
    <xf numFmtId="4" fontId="14" fillId="0" borderId="1" xfId="27" applyNumberFormat="1" applyFont="1" applyBorder="1" applyAlignment="1" applyProtection="1">
      <alignment horizontal="right" vertical="center"/>
      <protection locked="0"/>
    </xf>
    <xf numFmtId="164" fontId="13" fillId="0" borderId="1" xfId="0" applyNumberFormat="1" applyFont="1" applyBorder="1" applyAlignment="1">
      <alignment horizontal="right" vertical="center" wrapText="1"/>
    </xf>
    <xf numFmtId="40" fontId="0" fillId="0" borderId="1" xfId="0" applyNumberFormat="1" applyBorder="1"/>
    <xf numFmtId="165" fontId="4" fillId="0" borderId="1" xfId="0" applyNumberFormat="1" applyFont="1" applyBorder="1"/>
    <xf numFmtId="166" fontId="4" fillId="0" borderId="1" xfId="0" applyNumberFormat="1" applyFont="1" applyBorder="1"/>
    <xf numFmtId="2" fontId="4" fillId="12" borderId="1" xfId="0" applyNumberFormat="1" applyFont="1" applyFill="1" applyBorder="1"/>
    <xf numFmtId="2" fontId="0" fillId="0" borderId="0" xfId="0" applyNumberFormat="1"/>
    <xf numFmtId="4" fontId="15" fillId="2" borderId="0" xfId="1" applyNumberFormat="1" applyFont="1" applyFill="1" applyAlignment="1" applyProtection="1">
      <alignment horizontal="right"/>
      <protection locked="0"/>
    </xf>
    <xf numFmtId="0" fontId="2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/>
    </xf>
    <xf numFmtId="2" fontId="0" fillId="12" borderId="1" xfId="0" applyNumberFormat="1" applyFill="1" applyBorder="1"/>
    <xf numFmtId="4" fontId="4" fillId="12" borderId="1" xfId="0" applyNumberFormat="1" applyFont="1" applyFill="1" applyBorder="1"/>
    <xf numFmtId="0" fontId="0" fillId="2" borderId="1" xfId="0" applyFill="1" applyBorder="1"/>
    <xf numFmtId="1" fontId="0" fillId="2" borderId="1" xfId="0" applyNumberForma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0" fillId="13" borderId="1" xfId="0" applyFill="1" applyBorder="1" applyAlignment="1">
      <alignment horizontal="center"/>
    </xf>
    <xf numFmtId="1" fontId="0" fillId="13" borderId="1" xfId="0" applyNumberFormat="1" applyFill="1" applyBorder="1" applyAlignment="1">
      <alignment horizontal="center"/>
    </xf>
  </cellXfs>
  <cellStyles count="30">
    <cellStyle name="Данные (редактируемые)" xfId="3" xr:uid="{00000000-0005-0000-0000-000000000000}"/>
    <cellStyle name="Данные (только для чтения)" xfId="4" xr:uid="{00000000-0005-0000-0000-000001000000}"/>
    <cellStyle name="Данные для удаления" xfId="5" xr:uid="{00000000-0005-0000-0000-000002000000}"/>
    <cellStyle name="Заголовки полей" xfId="6" xr:uid="{00000000-0005-0000-0000-000003000000}"/>
    <cellStyle name="Заголовки полей [печать]" xfId="7" xr:uid="{00000000-0005-0000-0000-000004000000}"/>
    <cellStyle name="Заголовок меры" xfId="8" xr:uid="{00000000-0005-0000-0000-000005000000}"/>
    <cellStyle name="Заголовок показателя [печать]" xfId="9" xr:uid="{00000000-0005-0000-0000-000006000000}"/>
    <cellStyle name="Заголовок показателя константы" xfId="10" xr:uid="{00000000-0005-0000-0000-000007000000}"/>
    <cellStyle name="Заголовок результата расчета" xfId="11" xr:uid="{00000000-0005-0000-0000-000008000000}"/>
    <cellStyle name="Заголовок свободного показателя" xfId="12" xr:uid="{00000000-0005-0000-0000-000009000000}"/>
    <cellStyle name="Значение фильтра" xfId="13" xr:uid="{00000000-0005-0000-0000-00000A000000}"/>
    <cellStyle name="Значение фильтра [печать]" xfId="14" xr:uid="{00000000-0005-0000-0000-00000B000000}"/>
    <cellStyle name="Информация о задаче" xfId="15" xr:uid="{00000000-0005-0000-0000-00000C000000}"/>
    <cellStyle name="Обычный" xfId="0" builtinId="0"/>
    <cellStyle name="Обычный 2" xfId="1" xr:uid="{00000000-0005-0000-0000-00000E000000}"/>
    <cellStyle name="Обычный 2 4" xfId="27" xr:uid="{00000000-0005-0000-0000-00000F000000}"/>
    <cellStyle name="Обычный 3 4" xfId="28" xr:uid="{00000000-0005-0000-0000-000010000000}"/>
    <cellStyle name="Отдельная ячейка" xfId="16" xr:uid="{00000000-0005-0000-0000-000011000000}"/>
    <cellStyle name="Отдельная ячейка - константа" xfId="17" xr:uid="{00000000-0005-0000-0000-000012000000}"/>
    <cellStyle name="Отдельная ячейка - константа [печать]" xfId="18" xr:uid="{00000000-0005-0000-0000-000013000000}"/>
    <cellStyle name="Отдельная ячейка [печать]" xfId="19" xr:uid="{00000000-0005-0000-0000-000014000000}"/>
    <cellStyle name="Отдельная ячейка-результат" xfId="20" xr:uid="{00000000-0005-0000-0000-000015000000}"/>
    <cellStyle name="Отдельная ячейка-результат [печать]" xfId="21" xr:uid="{00000000-0005-0000-0000-000016000000}"/>
    <cellStyle name="Свойства элементов измерения" xfId="22" xr:uid="{00000000-0005-0000-0000-000017000000}"/>
    <cellStyle name="Свойства элементов измерения [печать]" xfId="23" xr:uid="{00000000-0005-0000-0000-000018000000}"/>
    <cellStyle name="Элементы осей" xfId="2" xr:uid="{00000000-0005-0000-0000-000019000000}"/>
    <cellStyle name="Элементы осей [печать]" xfId="25" xr:uid="{00000000-0005-0000-0000-00001A000000}"/>
    <cellStyle name="Элементы осей 2" xfId="24" xr:uid="{00000000-0005-0000-0000-00001B000000}"/>
    <cellStyle name="Элементы осей 3" xfId="26" xr:uid="{00000000-0005-0000-0000-00001C000000}"/>
    <cellStyle name="Элементы осей 4" xfId="29" xr:uid="{00000000-0005-0000-0000-00001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7"/>
  <sheetViews>
    <sheetView workbookViewId="0">
      <selection activeCell="V16" sqref="V16"/>
    </sheetView>
  </sheetViews>
  <sheetFormatPr defaultRowHeight="15" x14ac:dyDescent="0.25"/>
  <cols>
    <col min="1" max="1" width="4.42578125" customWidth="1"/>
    <col min="2" max="2" width="40" customWidth="1"/>
    <col min="3" max="3" width="13.5703125" customWidth="1"/>
    <col min="4" max="4" width="16" customWidth="1"/>
    <col min="5" max="5" width="11.5703125" customWidth="1"/>
    <col min="6" max="6" width="15.5703125" customWidth="1"/>
    <col min="7" max="7" width="13.85546875" customWidth="1"/>
    <col min="8" max="8" width="11" customWidth="1"/>
    <col min="9" max="9" width="17.7109375" customWidth="1"/>
    <col min="10" max="10" width="19" customWidth="1"/>
    <col min="11" max="14" width="12.7109375" customWidth="1"/>
    <col min="15" max="15" width="16.7109375" customWidth="1"/>
    <col min="16" max="16" width="18.85546875" customWidth="1"/>
    <col min="17" max="17" width="20.5703125" customWidth="1"/>
    <col min="18" max="18" width="15.140625" customWidth="1"/>
    <col min="19" max="21" width="17.140625" customWidth="1"/>
    <col min="22" max="22" width="13.7109375" customWidth="1"/>
  </cols>
  <sheetData>
    <row r="1" spans="1:22" ht="15" customHeight="1" x14ac:dyDescent="0.25">
      <c r="D1" s="41" t="s">
        <v>49</v>
      </c>
      <c r="E1" s="42"/>
      <c r="F1" s="42"/>
      <c r="G1" s="42"/>
      <c r="H1" s="42"/>
    </row>
    <row r="2" spans="1:22" ht="12.75" customHeight="1" x14ac:dyDescent="0.25">
      <c r="D2" s="42"/>
      <c r="E2" s="42"/>
      <c r="F2" s="42"/>
      <c r="G2" s="42"/>
      <c r="H2" s="42"/>
    </row>
    <row r="3" spans="1:22" ht="49.5" customHeight="1" x14ac:dyDescent="0.25">
      <c r="D3" s="42"/>
      <c r="E3" s="42"/>
      <c r="F3" s="42"/>
      <c r="G3" s="42"/>
      <c r="H3" s="42"/>
    </row>
    <row r="4" spans="1:22" ht="12.75" customHeight="1" x14ac:dyDescent="0.25">
      <c r="A4" s="5"/>
      <c r="B4" s="11"/>
      <c r="C4" s="5"/>
      <c r="D4" s="12"/>
      <c r="E4" s="5"/>
      <c r="G4" s="15"/>
      <c r="I4" s="18" t="s">
        <v>35</v>
      </c>
      <c r="V4" s="17" t="s">
        <v>34</v>
      </c>
    </row>
    <row r="5" spans="1:22" ht="146.25" customHeight="1" x14ac:dyDescent="0.25">
      <c r="A5" s="4" t="s">
        <v>0</v>
      </c>
      <c r="B5" s="2" t="s">
        <v>1</v>
      </c>
      <c r="C5" s="3" t="s">
        <v>26</v>
      </c>
      <c r="D5" s="3" t="s">
        <v>27</v>
      </c>
      <c r="E5" s="6" t="s">
        <v>37</v>
      </c>
      <c r="F5" s="3" t="s">
        <v>28</v>
      </c>
      <c r="G5" s="3" t="s">
        <v>29</v>
      </c>
      <c r="H5" s="6" t="s">
        <v>30</v>
      </c>
      <c r="I5" s="32" t="s">
        <v>20</v>
      </c>
      <c r="J5" s="32" t="s">
        <v>25</v>
      </c>
      <c r="K5" s="33" t="s">
        <v>38</v>
      </c>
      <c r="L5" s="22" t="s">
        <v>40</v>
      </c>
      <c r="M5" s="22" t="s">
        <v>41</v>
      </c>
      <c r="N5" s="6" t="s">
        <v>42</v>
      </c>
      <c r="O5" s="6" t="s">
        <v>43</v>
      </c>
      <c r="P5" s="3" t="s">
        <v>48</v>
      </c>
      <c r="Q5" s="3" t="s">
        <v>3</v>
      </c>
      <c r="R5" s="6" t="s">
        <v>23</v>
      </c>
      <c r="S5" s="3" t="s">
        <v>46</v>
      </c>
      <c r="T5" s="3" t="s">
        <v>21</v>
      </c>
      <c r="U5" s="3" t="s">
        <v>22</v>
      </c>
      <c r="V5" s="6" t="s">
        <v>24</v>
      </c>
    </row>
    <row r="6" spans="1:22" x14ac:dyDescent="0.25">
      <c r="A6" s="1">
        <v>1</v>
      </c>
      <c r="B6" s="1" t="s">
        <v>2</v>
      </c>
      <c r="C6" s="24">
        <v>3146.4237300000004</v>
      </c>
      <c r="D6" s="24">
        <v>2673.9112599999999</v>
      </c>
      <c r="E6" s="8">
        <f>(C6/D6)*100</f>
        <v>117.67120985159399</v>
      </c>
      <c r="F6" s="25">
        <v>3476.95</v>
      </c>
      <c r="G6" s="25">
        <v>3662.3</v>
      </c>
      <c r="H6" s="7">
        <f>(F6/G6)*100</f>
        <v>94.938972776670397</v>
      </c>
      <c r="I6" s="26">
        <v>239.35564000000002</v>
      </c>
      <c r="J6" s="26">
        <v>231.22922</v>
      </c>
      <c r="K6" s="8">
        <f>(I6/J6)*100</f>
        <v>103.51444337354943</v>
      </c>
      <c r="L6" s="7">
        <v>0</v>
      </c>
      <c r="M6" s="7">
        <v>0</v>
      </c>
      <c r="N6" s="8" t="e">
        <f>L6/M6*100</f>
        <v>#DIV/0!</v>
      </c>
      <c r="O6" s="36">
        <v>96413.75</v>
      </c>
      <c r="P6" s="23">
        <v>24</v>
      </c>
      <c r="Q6" s="23">
        <v>155</v>
      </c>
      <c r="R6" s="7">
        <f>(P6/Q6)*100</f>
        <v>15.483870967741936</v>
      </c>
      <c r="S6" s="1">
        <v>1</v>
      </c>
      <c r="T6" s="23">
        <v>3</v>
      </c>
      <c r="U6" s="23">
        <v>44</v>
      </c>
      <c r="V6" s="8">
        <f>((S6+T6)/U6)*100</f>
        <v>9.0909090909090917</v>
      </c>
    </row>
    <row r="7" spans="1:22" x14ac:dyDescent="0.25">
      <c r="A7" s="1">
        <v>2</v>
      </c>
      <c r="B7" s="1" t="s">
        <v>4</v>
      </c>
      <c r="C7" s="24">
        <v>3439.6564500000004</v>
      </c>
      <c r="D7" s="24">
        <v>3073.18156</v>
      </c>
      <c r="E7" s="8">
        <f t="shared" ref="E7:E20" si="0">(C7/D7)*100</f>
        <v>111.92493456195281</v>
      </c>
      <c r="F7" s="25">
        <v>3882.7</v>
      </c>
      <c r="G7" s="25">
        <v>4159.71</v>
      </c>
      <c r="H7" s="7">
        <f t="shared" ref="H7:H20" si="1">(F7/G7)*100</f>
        <v>93.340641535107011</v>
      </c>
      <c r="I7" s="26">
        <v>171.75560000000002</v>
      </c>
      <c r="J7" s="26">
        <v>185.99674999999999</v>
      </c>
      <c r="K7" s="29">
        <f t="shared" ref="K7:K20" si="2">(I7/J7)*100</f>
        <v>92.343333956104075</v>
      </c>
      <c r="L7" s="7">
        <v>0</v>
      </c>
      <c r="M7" s="7">
        <v>0</v>
      </c>
      <c r="N7" s="8" t="e">
        <f t="shared" ref="N7:N20" si="3">L7/M7*100</f>
        <v>#DIV/0!</v>
      </c>
      <c r="O7" s="10">
        <v>0</v>
      </c>
      <c r="P7" s="23">
        <v>24</v>
      </c>
      <c r="Q7" s="23">
        <v>251</v>
      </c>
      <c r="R7" s="7">
        <f t="shared" ref="R7:R20" si="4">(P7/Q7)*100</f>
        <v>9.5617529880478092</v>
      </c>
      <c r="S7" s="1">
        <v>1</v>
      </c>
      <c r="T7" s="23">
        <v>3</v>
      </c>
      <c r="U7" s="23">
        <v>44</v>
      </c>
      <c r="V7" s="21">
        <f t="shared" ref="V7:V20" si="5">((S7+T7)/U7)*100</f>
        <v>9.0909090909090917</v>
      </c>
    </row>
    <row r="8" spans="1:22" x14ac:dyDescent="0.25">
      <c r="A8" s="1">
        <v>3</v>
      </c>
      <c r="B8" s="1" t="s">
        <v>5</v>
      </c>
      <c r="C8" s="24">
        <v>1257.0568000000001</v>
      </c>
      <c r="D8" s="24">
        <v>1319.0055199999999</v>
      </c>
      <c r="E8" s="29">
        <f t="shared" si="0"/>
        <v>95.303376744018493</v>
      </c>
      <c r="F8" s="25">
        <v>1623.34</v>
      </c>
      <c r="G8" s="25">
        <v>3006.4</v>
      </c>
      <c r="H8" s="7">
        <f t="shared" si="1"/>
        <v>53.996141564662047</v>
      </c>
      <c r="I8" s="26">
        <v>70.24297</v>
      </c>
      <c r="J8" s="26">
        <v>72.531779999999998</v>
      </c>
      <c r="K8" s="29">
        <f t="shared" si="2"/>
        <v>96.844403928870904</v>
      </c>
      <c r="L8" s="7">
        <v>0</v>
      </c>
      <c r="M8" s="7">
        <v>0</v>
      </c>
      <c r="N8" s="8" t="e">
        <f t="shared" si="3"/>
        <v>#DIV/0!</v>
      </c>
      <c r="O8" s="10">
        <v>0</v>
      </c>
      <c r="P8" s="23">
        <v>24</v>
      </c>
      <c r="Q8" s="23">
        <v>149</v>
      </c>
      <c r="R8" s="7">
        <f t="shared" si="4"/>
        <v>16.107382550335569</v>
      </c>
      <c r="S8" s="1">
        <v>1</v>
      </c>
      <c r="T8" s="23">
        <v>3</v>
      </c>
      <c r="U8" s="23">
        <v>44</v>
      </c>
      <c r="V8" s="8">
        <f t="shared" si="5"/>
        <v>9.0909090909090917</v>
      </c>
    </row>
    <row r="9" spans="1:22" x14ac:dyDescent="0.25">
      <c r="A9" s="1">
        <v>4</v>
      </c>
      <c r="B9" s="1" t="s">
        <v>6</v>
      </c>
      <c r="C9" s="24">
        <v>2685.9059099999999</v>
      </c>
      <c r="D9" s="24">
        <v>2017.0299299999999</v>
      </c>
      <c r="E9" s="8">
        <f t="shared" si="0"/>
        <v>133.1614305792676</v>
      </c>
      <c r="F9" s="25">
        <v>3280.45</v>
      </c>
      <c r="G9" s="25">
        <v>3677.29</v>
      </c>
      <c r="H9" s="7">
        <f t="shared" si="1"/>
        <v>89.208357241338049</v>
      </c>
      <c r="I9" s="26">
        <v>93.977469999999997</v>
      </c>
      <c r="J9" s="26">
        <v>101.47026</v>
      </c>
      <c r="K9" s="29">
        <f t="shared" si="2"/>
        <v>92.615777273065035</v>
      </c>
      <c r="L9" s="7">
        <v>0</v>
      </c>
      <c r="M9" s="7">
        <v>0</v>
      </c>
      <c r="N9" s="8" t="e">
        <f t="shared" si="3"/>
        <v>#DIV/0!</v>
      </c>
      <c r="O9" s="10">
        <v>0</v>
      </c>
      <c r="P9" s="23">
        <v>24</v>
      </c>
      <c r="Q9" s="23">
        <v>172</v>
      </c>
      <c r="R9" s="7">
        <f t="shared" si="4"/>
        <v>13.953488372093023</v>
      </c>
      <c r="S9" s="1">
        <v>1</v>
      </c>
      <c r="T9" s="23">
        <v>3</v>
      </c>
      <c r="U9" s="23">
        <v>44</v>
      </c>
      <c r="V9" s="8">
        <f t="shared" si="5"/>
        <v>9.0909090909090917</v>
      </c>
    </row>
    <row r="10" spans="1:22" x14ac:dyDescent="0.25">
      <c r="A10" s="1">
        <v>5</v>
      </c>
      <c r="B10" s="1" t="s">
        <v>7</v>
      </c>
      <c r="C10" s="24">
        <v>754.92346999999995</v>
      </c>
      <c r="D10" s="24">
        <v>917.80981999999995</v>
      </c>
      <c r="E10" s="29">
        <f t="shared" si="0"/>
        <v>82.25271222310522</v>
      </c>
      <c r="F10" s="25">
        <v>2319.9499999999998</v>
      </c>
      <c r="G10" s="25">
        <v>2555.52</v>
      </c>
      <c r="H10" s="7">
        <f t="shared" si="1"/>
        <v>90.781915226646632</v>
      </c>
      <c r="I10" s="26">
        <v>293.71156999999999</v>
      </c>
      <c r="J10" s="26">
        <v>353.14152999999999</v>
      </c>
      <c r="K10" s="29">
        <f t="shared" si="2"/>
        <v>83.171064587050978</v>
      </c>
      <c r="L10" s="7">
        <v>0</v>
      </c>
      <c r="M10" s="7">
        <v>0</v>
      </c>
      <c r="N10" s="8" t="e">
        <f t="shared" si="3"/>
        <v>#DIV/0!</v>
      </c>
      <c r="O10" s="10">
        <v>0</v>
      </c>
      <c r="P10" s="23">
        <v>24</v>
      </c>
      <c r="Q10" s="23">
        <v>171</v>
      </c>
      <c r="R10" s="7">
        <f t="shared" si="4"/>
        <v>14.035087719298245</v>
      </c>
      <c r="S10" s="1">
        <v>1</v>
      </c>
      <c r="T10" s="23">
        <v>3</v>
      </c>
      <c r="U10" s="23">
        <v>44</v>
      </c>
      <c r="V10" s="8">
        <f t="shared" si="5"/>
        <v>9.0909090909090917</v>
      </c>
    </row>
    <row r="11" spans="1:22" x14ac:dyDescent="0.25">
      <c r="A11" s="1">
        <v>6</v>
      </c>
      <c r="B11" s="1" t="s">
        <v>8</v>
      </c>
      <c r="C11" s="24">
        <v>1297.2856499999998</v>
      </c>
      <c r="D11" s="24">
        <v>1009.9468000000001</v>
      </c>
      <c r="E11" s="8">
        <f t="shared" si="0"/>
        <v>128.45088969042723</v>
      </c>
      <c r="F11" s="25">
        <v>2264.94</v>
      </c>
      <c r="G11" s="25">
        <v>2795.15</v>
      </c>
      <c r="H11" s="7">
        <f t="shared" si="1"/>
        <v>81.031071677727496</v>
      </c>
      <c r="I11" s="26">
        <v>96.552890000000005</v>
      </c>
      <c r="J11" s="26">
        <v>96.960080000000005</v>
      </c>
      <c r="K11" s="29">
        <f t="shared" si="2"/>
        <v>99.580043663330315</v>
      </c>
      <c r="L11" s="7">
        <v>0</v>
      </c>
      <c r="M11" s="7">
        <v>0</v>
      </c>
      <c r="N11" s="8" t="e">
        <f t="shared" si="3"/>
        <v>#DIV/0!</v>
      </c>
      <c r="O11" s="36">
        <v>6175.5899099999997</v>
      </c>
      <c r="P11" s="23">
        <v>24</v>
      </c>
      <c r="Q11" s="23">
        <v>152</v>
      </c>
      <c r="R11" s="7">
        <f t="shared" si="4"/>
        <v>15.789473684210526</v>
      </c>
      <c r="S11" s="1">
        <v>1</v>
      </c>
      <c r="T11" s="23">
        <v>3</v>
      </c>
      <c r="U11" s="23">
        <v>44</v>
      </c>
      <c r="V11" s="8">
        <f t="shared" si="5"/>
        <v>9.0909090909090917</v>
      </c>
    </row>
    <row r="12" spans="1:22" x14ac:dyDescent="0.25">
      <c r="A12" s="1">
        <v>7</v>
      </c>
      <c r="B12" s="1" t="s">
        <v>9</v>
      </c>
      <c r="C12" s="24">
        <v>2431.9113399999997</v>
      </c>
      <c r="D12" s="24">
        <v>2152.03928</v>
      </c>
      <c r="E12" s="8">
        <f t="shared" si="0"/>
        <v>113.00496987211123</v>
      </c>
      <c r="F12" s="25">
        <v>2937.38</v>
      </c>
      <c r="G12" s="25">
        <v>3287.2</v>
      </c>
      <c r="H12" s="7">
        <f t="shared" si="1"/>
        <v>89.358116330007306</v>
      </c>
      <c r="I12" s="26">
        <v>127.76660000000001</v>
      </c>
      <c r="J12" s="26">
        <v>188.20253</v>
      </c>
      <c r="K12" s="29">
        <f t="shared" si="2"/>
        <v>67.88782276200007</v>
      </c>
      <c r="L12" s="7">
        <v>0</v>
      </c>
      <c r="M12" s="7">
        <v>0</v>
      </c>
      <c r="N12" s="8" t="e">
        <f t="shared" si="3"/>
        <v>#DIV/0!</v>
      </c>
      <c r="O12" s="10">
        <v>0</v>
      </c>
      <c r="P12" s="23">
        <v>24</v>
      </c>
      <c r="Q12" s="23">
        <v>157</v>
      </c>
      <c r="R12" s="16">
        <f t="shared" si="4"/>
        <v>15.286624203821656</v>
      </c>
      <c r="S12" s="1">
        <v>1</v>
      </c>
      <c r="T12" s="23">
        <v>3</v>
      </c>
      <c r="U12" s="23">
        <v>44</v>
      </c>
      <c r="V12" s="8">
        <f t="shared" si="5"/>
        <v>9.0909090909090917</v>
      </c>
    </row>
    <row r="13" spans="1:22" x14ac:dyDescent="0.25">
      <c r="A13" s="1">
        <v>8</v>
      </c>
      <c r="B13" s="1" t="s">
        <v>10</v>
      </c>
      <c r="C13" s="24">
        <v>724.74923999999999</v>
      </c>
      <c r="D13" s="24">
        <v>612.32671000000005</v>
      </c>
      <c r="E13" s="8">
        <f t="shared" si="0"/>
        <v>118.35989320145774</v>
      </c>
      <c r="F13" s="25">
        <v>1559.25</v>
      </c>
      <c r="G13" s="25">
        <v>2501.92</v>
      </c>
      <c r="H13" s="7">
        <f t="shared" si="1"/>
        <v>62.322136599091891</v>
      </c>
      <c r="I13" s="26">
        <v>52.97739</v>
      </c>
      <c r="J13" s="26">
        <v>39.354700000000001</v>
      </c>
      <c r="K13" s="21">
        <f t="shared" si="2"/>
        <v>134.61515397144433</v>
      </c>
      <c r="L13" s="7">
        <v>0</v>
      </c>
      <c r="M13" s="7">
        <v>0</v>
      </c>
      <c r="N13" s="8" t="e">
        <f t="shared" si="3"/>
        <v>#DIV/0!</v>
      </c>
      <c r="O13" s="10">
        <v>0</v>
      </c>
      <c r="P13" s="23">
        <v>24</v>
      </c>
      <c r="Q13" s="23">
        <v>157</v>
      </c>
      <c r="R13" s="16">
        <f t="shared" si="4"/>
        <v>15.286624203821656</v>
      </c>
      <c r="S13" s="1">
        <v>1</v>
      </c>
      <c r="T13" s="23">
        <v>3</v>
      </c>
      <c r="U13" s="23">
        <v>44</v>
      </c>
      <c r="V13" s="8">
        <f t="shared" si="5"/>
        <v>9.0909090909090917</v>
      </c>
    </row>
    <row r="14" spans="1:22" x14ac:dyDescent="0.25">
      <c r="A14" s="1">
        <v>9</v>
      </c>
      <c r="B14" s="1" t="s">
        <v>11</v>
      </c>
      <c r="C14" s="24">
        <v>2280.3683900000001</v>
      </c>
      <c r="D14" s="24">
        <v>1795.71884</v>
      </c>
      <c r="E14" s="8">
        <f t="shared" si="0"/>
        <v>126.98916663368081</v>
      </c>
      <c r="F14" s="25">
        <v>2416.27</v>
      </c>
      <c r="G14" s="25">
        <v>2996.77</v>
      </c>
      <c r="H14" s="7">
        <f t="shared" si="1"/>
        <v>80.629144045088537</v>
      </c>
      <c r="I14" s="26">
        <v>65.224809999999991</v>
      </c>
      <c r="J14" s="26">
        <v>57.968269999999997</v>
      </c>
      <c r="K14" s="21">
        <f t="shared" si="2"/>
        <v>112.51812413929206</v>
      </c>
      <c r="L14" s="7">
        <v>0</v>
      </c>
      <c r="M14" s="7">
        <v>0</v>
      </c>
      <c r="N14" s="8" t="e">
        <f t="shared" si="3"/>
        <v>#DIV/0!</v>
      </c>
      <c r="O14" s="10">
        <v>0</v>
      </c>
      <c r="P14" s="23">
        <v>24</v>
      </c>
      <c r="Q14" s="23">
        <v>176</v>
      </c>
      <c r="R14" s="16">
        <f t="shared" si="4"/>
        <v>13.636363636363635</v>
      </c>
      <c r="S14" s="1">
        <v>1</v>
      </c>
      <c r="T14" s="23">
        <v>3</v>
      </c>
      <c r="U14" s="23">
        <v>44</v>
      </c>
      <c r="V14" s="8">
        <f t="shared" si="5"/>
        <v>9.0909090909090917</v>
      </c>
    </row>
    <row r="15" spans="1:22" x14ac:dyDescent="0.25">
      <c r="A15" s="1">
        <v>10</v>
      </c>
      <c r="B15" s="1" t="s">
        <v>12</v>
      </c>
      <c r="C15" s="24">
        <v>2735.0340899999997</v>
      </c>
      <c r="D15" s="24">
        <v>2529.2201399999999</v>
      </c>
      <c r="E15" s="8">
        <f t="shared" si="0"/>
        <v>108.13744706303025</v>
      </c>
      <c r="F15" s="25">
        <v>3164.79</v>
      </c>
      <c r="G15" s="25">
        <v>3432.78</v>
      </c>
      <c r="H15" s="7">
        <f t="shared" si="1"/>
        <v>92.193207837379603</v>
      </c>
      <c r="I15" s="26">
        <v>278.26746000000003</v>
      </c>
      <c r="J15" s="26">
        <v>175.8125</v>
      </c>
      <c r="K15" s="21">
        <f t="shared" si="2"/>
        <v>158.27512833274088</v>
      </c>
      <c r="L15" s="7">
        <v>0</v>
      </c>
      <c r="M15" s="7">
        <v>0</v>
      </c>
      <c r="N15" s="8" t="e">
        <f t="shared" si="3"/>
        <v>#DIV/0!</v>
      </c>
      <c r="O15" s="10">
        <v>0</v>
      </c>
      <c r="P15" s="23">
        <v>24</v>
      </c>
      <c r="Q15" s="23">
        <v>136</v>
      </c>
      <c r="R15" s="16">
        <f t="shared" si="4"/>
        <v>17.647058823529413</v>
      </c>
      <c r="S15" s="1">
        <v>1</v>
      </c>
      <c r="T15" s="23">
        <v>3</v>
      </c>
      <c r="U15" s="23">
        <v>44</v>
      </c>
      <c r="V15" s="21">
        <f t="shared" si="5"/>
        <v>9.0909090909090917</v>
      </c>
    </row>
    <row r="16" spans="1:22" x14ac:dyDescent="0.25">
      <c r="A16" s="1">
        <v>11</v>
      </c>
      <c r="B16" s="1" t="s">
        <v>13</v>
      </c>
      <c r="C16" s="24">
        <v>1808.6563100000001</v>
      </c>
      <c r="D16" s="24">
        <v>1246.1853699999999</v>
      </c>
      <c r="E16" s="8">
        <f t="shared" si="0"/>
        <v>145.1354151268844</v>
      </c>
      <c r="F16" s="25">
        <v>3425.85</v>
      </c>
      <c r="G16" s="25">
        <v>3492.11</v>
      </c>
      <c r="H16" s="7">
        <f t="shared" si="1"/>
        <v>98.102579815641548</v>
      </c>
      <c r="I16" s="26">
        <v>112.08325000000001</v>
      </c>
      <c r="J16" s="26">
        <v>104.52887</v>
      </c>
      <c r="K16" s="21">
        <f>(I16/J16)*100</f>
        <v>107.22707516114926</v>
      </c>
      <c r="L16" s="7">
        <v>0</v>
      </c>
      <c r="M16" s="7">
        <v>0</v>
      </c>
      <c r="N16" s="8" t="e">
        <f t="shared" si="3"/>
        <v>#DIV/0!</v>
      </c>
      <c r="O16" s="10">
        <v>0</v>
      </c>
      <c r="P16" s="23">
        <v>24</v>
      </c>
      <c r="Q16" s="23">
        <v>164</v>
      </c>
      <c r="R16" s="16">
        <f t="shared" si="4"/>
        <v>14.634146341463413</v>
      </c>
      <c r="S16" s="1">
        <v>1</v>
      </c>
      <c r="T16" s="23">
        <v>3</v>
      </c>
      <c r="U16" s="23">
        <v>44</v>
      </c>
      <c r="V16" s="8">
        <f t="shared" si="5"/>
        <v>9.0909090909090917</v>
      </c>
    </row>
    <row r="17" spans="1:22" x14ac:dyDescent="0.25">
      <c r="A17" s="1">
        <v>12</v>
      </c>
      <c r="B17" s="1" t="s">
        <v>14</v>
      </c>
      <c r="C17" s="24">
        <v>940.33388000000002</v>
      </c>
      <c r="D17" s="24">
        <v>1208.9926700000001</v>
      </c>
      <c r="E17" s="29">
        <f t="shared" si="0"/>
        <v>77.778294553266392</v>
      </c>
      <c r="F17" s="25">
        <v>2240.9899999999998</v>
      </c>
      <c r="G17" s="25">
        <v>2603.16</v>
      </c>
      <c r="H17" s="7">
        <f t="shared" si="1"/>
        <v>86.087293904331659</v>
      </c>
      <c r="I17" s="26">
        <v>46.856259999999999</v>
      </c>
      <c r="J17" s="26">
        <v>50.629660000000001</v>
      </c>
      <c r="K17" s="29">
        <f t="shared" si="2"/>
        <v>92.547056409227309</v>
      </c>
      <c r="L17" s="7">
        <v>0</v>
      </c>
      <c r="M17" s="7">
        <v>0</v>
      </c>
      <c r="N17" s="8" t="e">
        <f t="shared" si="3"/>
        <v>#DIV/0!</v>
      </c>
      <c r="O17" s="10">
        <v>0</v>
      </c>
      <c r="P17" s="23">
        <v>24</v>
      </c>
      <c r="Q17" s="23">
        <v>114</v>
      </c>
      <c r="R17" s="35">
        <f t="shared" si="4"/>
        <v>21.052631578947366</v>
      </c>
      <c r="S17" s="1">
        <v>1</v>
      </c>
      <c r="T17" s="23">
        <v>3</v>
      </c>
      <c r="U17" s="23">
        <v>44</v>
      </c>
      <c r="V17" s="8">
        <f t="shared" si="5"/>
        <v>9.0909090909090917</v>
      </c>
    </row>
    <row r="18" spans="1:22" x14ac:dyDescent="0.25">
      <c r="A18" s="1">
        <v>13</v>
      </c>
      <c r="B18" s="1" t="s">
        <v>15</v>
      </c>
      <c r="C18" s="24">
        <v>805.37470000000008</v>
      </c>
      <c r="D18" s="24">
        <v>663.82659999999998</v>
      </c>
      <c r="E18" s="8">
        <f t="shared" si="0"/>
        <v>121.32305333953175</v>
      </c>
      <c r="F18" s="25">
        <v>2169.7800000000002</v>
      </c>
      <c r="G18" s="25">
        <v>2851.92</v>
      </c>
      <c r="H18" s="7">
        <f t="shared" si="1"/>
        <v>76.081376756711279</v>
      </c>
      <c r="I18" s="26">
        <v>36.023609999999998</v>
      </c>
      <c r="J18" s="26">
        <v>37.510689999999997</v>
      </c>
      <c r="K18" s="29">
        <f t="shared" si="2"/>
        <v>96.035583456342707</v>
      </c>
      <c r="L18" s="7">
        <v>0</v>
      </c>
      <c r="M18" s="7">
        <v>0</v>
      </c>
      <c r="N18" s="8" t="e">
        <f t="shared" si="3"/>
        <v>#DIV/0!</v>
      </c>
      <c r="O18" s="10">
        <v>0</v>
      </c>
      <c r="P18" s="23">
        <v>24</v>
      </c>
      <c r="Q18" s="23">
        <v>150</v>
      </c>
      <c r="R18" s="16">
        <f t="shared" si="4"/>
        <v>16</v>
      </c>
      <c r="S18" s="1">
        <v>1</v>
      </c>
      <c r="T18" s="23">
        <v>3</v>
      </c>
      <c r="U18" s="23">
        <v>44</v>
      </c>
      <c r="V18" s="8">
        <f t="shared" si="5"/>
        <v>9.0909090909090917</v>
      </c>
    </row>
    <row r="19" spans="1:22" x14ac:dyDescent="0.25">
      <c r="A19" s="1">
        <v>14</v>
      </c>
      <c r="B19" s="1" t="s">
        <v>16</v>
      </c>
      <c r="C19" s="24">
        <v>966.79465000000005</v>
      </c>
      <c r="D19" s="24">
        <v>892.35038999999995</v>
      </c>
      <c r="E19" s="8">
        <f t="shared" si="0"/>
        <v>108.34249201146203</v>
      </c>
      <c r="F19" s="25">
        <v>1667.66</v>
      </c>
      <c r="G19" s="25">
        <v>2608.0300000000002</v>
      </c>
      <c r="H19" s="7">
        <f t="shared" si="1"/>
        <v>63.943282861010033</v>
      </c>
      <c r="I19" s="26">
        <v>139.77212</v>
      </c>
      <c r="J19" s="26">
        <v>149.32947999999999</v>
      </c>
      <c r="K19" s="29">
        <f t="shared" si="2"/>
        <v>93.599816995277834</v>
      </c>
      <c r="L19" s="7">
        <v>0</v>
      </c>
      <c r="M19" s="7">
        <v>0</v>
      </c>
      <c r="N19" s="8" t="e">
        <f t="shared" si="3"/>
        <v>#DIV/0!</v>
      </c>
      <c r="O19" s="10">
        <v>0</v>
      </c>
      <c r="P19" s="23">
        <v>24</v>
      </c>
      <c r="Q19" s="23">
        <v>140</v>
      </c>
      <c r="R19" s="7">
        <f t="shared" si="4"/>
        <v>17.142857142857142</v>
      </c>
      <c r="S19" s="1">
        <v>1</v>
      </c>
      <c r="T19" s="23">
        <v>3</v>
      </c>
      <c r="U19" s="23">
        <v>44</v>
      </c>
      <c r="V19" s="8">
        <f t="shared" si="5"/>
        <v>9.0909090909090917</v>
      </c>
    </row>
    <row r="20" spans="1:22" x14ac:dyDescent="0.25">
      <c r="A20" s="1">
        <v>15</v>
      </c>
      <c r="B20" s="1" t="s">
        <v>17</v>
      </c>
      <c r="C20" s="24">
        <v>26005.890719999999</v>
      </c>
      <c r="D20" s="24">
        <v>23177.155890000002</v>
      </c>
      <c r="E20" s="8">
        <f t="shared" si="0"/>
        <v>112.20484015996321</v>
      </c>
      <c r="F20" s="25">
        <v>8120.66</v>
      </c>
      <c r="G20" s="25">
        <v>8303.7099999999991</v>
      </c>
      <c r="H20" s="7">
        <f t="shared" si="1"/>
        <v>97.79556366973317</v>
      </c>
      <c r="I20" s="26">
        <v>855.03386000000012</v>
      </c>
      <c r="J20" s="26">
        <v>831.92025999999998</v>
      </c>
      <c r="K20" s="21">
        <f t="shared" si="2"/>
        <v>102.77834320322961</v>
      </c>
      <c r="L20" s="7">
        <v>0</v>
      </c>
      <c r="M20" s="7">
        <v>0</v>
      </c>
      <c r="N20" s="8" t="e">
        <f t="shared" si="3"/>
        <v>#DIV/0!</v>
      </c>
      <c r="O20" s="36">
        <v>22252.25</v>
      </c>
      <c r="P20" s="23">
        <v>24</v>
      </c>
      <c r="Q20" s="23">
        <v>259</v>
      </c>
      <c r="R20" s="7">
        <f t="shared" si="4"/>
        <v>9.2664092664092657</v>
      </c>
      <c r="S20" s="1">
        <v>1</v>
      </c>
      <c r="T20" s="23">
        <v>3</v>
      </c>
      <c r="U20" s="23">
        <v>44</v>
      </c>
      <c r="V20" s="8">
        <f t="shared" si="5"/>
        <v>9.0909090909090917</v>
      </c>
    </row>
    <row r="21" spans="1:22" x14ac:dyDescent="0.25">
      <c r="A21" s="1"/>
      <c r="B21" s="1"/>
      <c r="C21" s="10">
        <f>SUM(C6:C20)</f>
        <v>51280.365330000001</v>
      </c>
      <c r="D21" s="10">
        <f>SUM(D6:D20)</f>
        <v>45288.700779999999</v>
      </c>
      <c r="E21" s="9"/>
      <c r="F21" s="27">
        <f>SUM(F6:F20)</f>
        <v>44550.960000000006</v>
      </c>
      <c r="G21" s="28">
        <f>SUM(G6:G20)</f>
        <v>51933.969999999994</v>
      </c>
      <c r="H21" s="9"/>
      <c r="I21" s="10">
        <f>SUM(I6:I20)</f>
        <v>2679.6015000000002</v>
      </c>
      <c r="J21" s="10">
        <f>SUM(J6:J20)</f>
        <v>2676.5865800000001</v>
      </c>
      <c r="K21" s="9"/>
      <c r="L21" s="8">
        <f>SUM(L6:L20)</f>
        <v>0</v>
      </c>
      <c r="M21" s="8">
        <f>SUM(M6:M20)</f>
        <v>0</v>
      </c>
      <c r="N21" s="9"/>
      <c r="O21" s="10">
        <f>SUM(O6:O20)</f>
        <v>124841.58991</v>
      </c>
      <c r="P21" s="9">
        <f>SUM(P6:P20)</f>
        <v>360</v>
      </c>
      <c r="Q21" s="9">
        <f t="shared" ref="Q21:R21" si="6">SUM(Q6:Q20)</f>
        <v>2503</v>
      </c>
      <c r="R21" s="8">
        <f t="shared" si="6"/>
        <v>224.88377147894064</v>
      </c>
      <c r="S21" s="9">
        <f>SUM(S6:S20)</f>
        <v>15</v>
      </c>
      <c r="T21" s="9">
        <f>SUM(T6:T20)</f>
        <v>45</v>
      </c>
      <c r="U21" s="9">
        <f>SUM(U6:U20)</f>
        <v>660</v>
      </c>
      <c r="V21" s="9"/>
    </row>
    <row r="23" spans="1:22" x14ac:dyDescent="0.25">
      <c r="E23" s="30"/>
    </row>
    <row r="24" spans="1:22" x14ac:dyDescent="0.25">
      <c r="E24" s="30"/>
    </row>
    <row r="25" spans="1:22" ht="15.75" x14ac:dyDescent="0.25">
      <c r="B25" t="s">
        <v>50</v>
      </c>
      <c r="E25" s="30"/>
      <c r="O25" s="31"/>
    </row>
    <row r="26" spans="1:22" ht="15.75" x14ac:dyDescent="0.25">
      <c r="E26" s="30"/>
      <c r="O26" s="31"/>
    </row>
    <row r="27" spans="1:22" x14ac:dyDescent="0.25">
      <c r="E27" s="30"/>
    </row>
    <row r="28" spans="1:22" x14ac:dyDescent="0.25">
      <c r="E28" s="30"/>
    </row>
    <row r="29" spans="1:22" x14ac:dyDescent="0.25">
      <c r="E29" s="30"/>
    </row>
    <row r="30" spans="1:22" x14ac:dyDescent="0.25">
      <c r="E30" s="30"/>
    </row>
    <row r="31" spans="1:22" x14ac:dyDescent="0.25">
      <c r="E31" s="30"/>
    </row>
    <row r="32" spans="1:22" x14ac:dyDescent="0.25">
      <c r="E32" s="30"/>
    </row>
    <row r="33" spans="5:5" x14ac:dyDescent="0.25">
      <c r="E33" s="30"/>
    </row>
    <row r="34" spans="5:5" x14ac:dyDescent="0.25">
      <c r="E34" s="30"/>
    </row>
    <row r="35" spans="5:5" x14ac:dyDescent="0.25">
      <c r="E35" s="30"/>
    </row>
    <row r="36" spans="5:5" x14ac:dyDescent="0.25">
      <c r="E36" s="30"/>
    </row>
    <row r="37" spans="5:5" x14ac:dyDescent="0.25">
      <c r="E37" s="30"/>
    </row>
  </sheetData>
  <mergeCells count="1">
    <mergeCell ref="D1:H3"/>
  </mergeCells>
  <pageMargins left="0.19685039370078741" right="0" top="0.15748031496062992" bottom="0.15748031496062992" header="0" footer="0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4"/>
  <sheetViews>
    <sheetView tabSelected="1" topLeftCell="A2" workbookViewId="0">
      <selection activeCell="J4" sqref="J4:J18"/>
    </sheetView>
  </sheetViews>
  <sheetFormatPr defaultRowHeight="15" x14ac:dyDescent="0.25"/>
  <cols>
    <col min="1" max="1" width="3.7109375" customWidth="1"/>
    <col min="2" max="2" width="38.5703125" customWidth="1"/>
    <col min="3" max="3" width="14.5703125" customWidth="1"/>
    <col min="4" max="4" width="15" customWidth="1"/>
    <col min="5" max="6" width="13.42578125" customWidth="1"/>
    <col min="7" max="7" width="16.42578125" customWidth="1"/>
    <col min="8" max="8" width="12.85546875" customWidth="1"/>
    <col min="9" max="9" width="14" customWidth="1"/>
  </cols>
  <sheetData>
    <row r="1" spans="1:12" ht="40.5" customHeight="1" x14ac:dyDescent="0.3">
      <c r="A1" s="19"/>
      <c r="B1" s="43" t="s">
        <v>51</v>
      </c>
      <c r="C1" s="43"/>
      <c r="D1" s="43"/>
      <c r="E1" s="43"/>
      <c r="F1" s="43"/>
      <c r="G1" s="43"/>
      <c r="H1" s="43"/>
      <c r="I1" s="43"/>
      <c r="J1" s="20"/>
      <c r="K1" s="20"/>
      <c r="L1" s="20"/>
    </row>
    <row r="3" spans="1:12" ht="189" customHeight="1" x14ac:dyDescent="0.25">
      <c r="A3" s="4" t="s">
        <v>0</v>
      </c>
      <c r="B3" s="2" t="s">
        <v>1</v>
      </c>
      <c r="C3" s="13" t="s">
        <v>36</v>
      </c>
      <c r="D3" s="13" t="s">
        <v>32</v>
      </c>
      <c r="E3" s="13" t="s">
        <v>39</v>
      </c>
      <c r="F3" s="13" t="s">
        <v>44</v>
      </c>
      <c r="G3" s="13" t="s">
        <v>45</v>
      </c>
      <c r="H3" s="13" t="s">
        <v>31</v>
      </c>
      <c r="I3" s="13" t="s">
        <v>33</v>
      </c>
      <c r="J3" s="14" t="s">
        <v>19</v>
      </c>
    </row>
    <row r="4" spans="1:12" x14ac:dyDescent="0.25">
      <c r="A4" s="1">
        <v>1</v>
      </c>
      <c r="B4" s="37" t="s">
        <v>2</v>
      </c>
      <c r="C4" s="38">
        <v>1</v>
      </c>
      <c r="D4" s="34">
        <v>1</v>
      </c>
      <c r="E4" s="44">
        <v>0</v>
      </c>
      <c r="F4" s="34">
        <v>1</v>
      </c>
      <c r="G4" s="34">
        <v>1</v>
      </c>
      <c r="H4" s="38">
        <v>1</v>
      </c>
      <c r="I4" s="38">
        <v>1</v>
      </c>
      <c r="J4" s="39">
        <f>C4+D4+E4+F4+G4+H4+I4</f>
        <v>6</v>
      </c>
    </row>
    <row r="5" spans="1:12" x14ac:dyDescent="0.25">
      <c r="A5" s="1">
        <v>2</v>
      </c>
      <c r="B5" s="37" t="s">
        <v>4</v>
      </c>
      <c r="C5" s="38">
        <v>1</v>
      </c>
      <c r="D5" s="34">
        <v>1</v>
      </c>
      <c r="E5" s="34">
        <v>1</v>
      </c>
      <c r="F5" s="34">
        <v>1</v>
      </c>
      <c r="G5" s="44">
        <v>0</v>
      </c>
      <c r="H5" s="38">
        <v>1</v>
      </c>
      <c r="I5" s="38">
        <v>1</v>
      </c>
      <c r="J5" s="39">
        <f t="shared" ref="J5:J18" si="0">C5+D5+E5+F5+G5+H5+I5</f>
        <v>6</v>
      </c>
    </row>
    <row r="6" spans="1:12" x14ac:dyDescent="0.25">
      <c r="A6" s="1">
        <v>3</v>
      </c>
      <c r="B6" s="37" t="s">
        <v>5</v>
      </c>
      <c r="C6" s="45">
        <v>0</v>
      </c>
      <c r="D6" s="34">
        <v>1</v>
      </c>
      <c r="E6" s="34">
        <v>1</v>
      </c>
      <c r="F6" s="34">
        <v>1</v>
      </c>
      <c r="G6" s="44">
        <v>0</v>
      </c>
      <c r="H6" s="38">
        <v>1</v>
      </c>
      <c r="I6" s="38">
        <v>1</v>
      </c>
      <c r="J6" s="39">
        <f t="shared" si="0"/>
        <v>5</v>
      </c>
    </row>
    <row r="7" spans="1:12" x14ac:dyDescent="0.25">
      <c r="A7" s="1">
        <v>4</v>
      </c>
      <c r="B7" s="37" t="s">
        <v>6</v>
      </c>
      <c r="C7" s="38">
        <v>1</v>
      </c>
      <c r="D7" s="34">
        <v>1</v>
      </c>
      <c r="E7" s="34">
        <v>1</v>
      </c>
      <c r="F7" s="34">
        <v>1</v>
      </c>
      <c r="G7" s="44">
        <v>0</v>
      </c>
      <c r="H7" s="38">
        <v>1</v>
      </c>
      <c r="I7" s="38">
        <v>1</v>
      </c>
      <c r="J7" s="39">
        <f t="shared" si="0"/>
        <v>6</v>
      </c>
    </row>
    <row r="8" spans="1:12" x14ac:dyDescent="0.25">
      <c r="A8" s="1">
        <v>5</v>
      </c>
      <c r="B8" s="37" t="s">
        <v>7</v>
      </c>
      <c r="C8" s="45">
        <v>0</v>
      </c>
      <c r="D8" s="34">
        <v>1</v>
      </c>
      <c r="E8" s="34">
        <v>1</v>
      </c>
      <c r="F8" s="34">
        <v>1</v>
      </c>
      <c r="G8" s="44">
        <v>0</v>
      </c>
      <c r="H8" s="38">
        <v>1</v>
      </c>
      <c r="I8" s="38">
        <v>1</v>
      </c>
      <c r="J8" s="39">
        <f t="shared" si="0"/>
        <v>5</v>
      </c>
    </row>
    <row r="9" spans="1:12" x14ac:dyDescent="0.25">
      <c r="A9" s="1">
        <v>6</v>
      </c>
      <c r="B9" s="37" t="s">
        <v>8</v>
      </c>
      <c r="C9" s="38">
        <v>1</v>
      </c>
      <c r="D9" s="34">
        <v>1</v>
      </c>
      <c r="E9" s="34">
        <v>1</v>
      </c>
      <c r="F9" s="34">
        <v>1</v>
      </c>
      <c r="G9" s="34">
        <v>1</v>
      </c>
      <c r="H9" s="38">
        <v>1</v>
      </c>
      <c r="I9" s="38">
        <v>1</v>
      </c>
      <c r="J9" s="39">
        <f t="shared" si="0"/>
        <v>7</v>
      </c>
    </row>
    <row r="10" spans="1:12" x14ac:dyDescent="0.25">
      <c r="A10" s="1">
        <v>7</v>
      </c>
      <c r="B10" s="37" t="s">
        <v>9</v>
      </c>
      <c r="C10" s="38">
        <v>1</v>
      </c>
      <c r="D10" s="34">
        <v>1</v>
      </c>
      <c r="E10" s="34">
        <v>1</v>
      </c>
      <c r="F10" s="34">
        <v>1</v>
      </c>
      <c r="G10" s="44">
        <v>0</v>
      </c>
      <c r="H10" s="38">
        <v>1</v>
      </c>
      <c r="I10" s="38">
        <v>1</v>
      </c>
      <c r="J10" s="39">
        <f t="shared" si="0"/>
        <v>6</v>
      </c>
    </row>
    <row r="11" spans="1:12" x14ac:dyDescent="0.25">
      <c r="A11" s="1">
        <v>8</v>
      </c>
      <c r="B11" s="37" t="s">
        <v>10</v>
      </c>
      <c r="C11" s="38">
        <v>1</v>
      </c>
      <c r="D11" s="34">
        <v>1</v>
      </c>
      <c r="E11" s="44">
        <v>0</v>
      </c>
      <c r="F11" s="34">
        <v>1</v>
      </c>
      <c r="G11" s="44">
        <v>0</v>
      </c>
      <c r="H11" s="38">
        <v>1</v>
      </c>
      <c r="I11" s="38">
        <v>1</v>
      </c>
      <c r="J11" s="39">
        <f t="shared" si="0"/>
        <v>5</v>
      </c>
    </row>
    <row r="12" spans="1:12" x14ac:dyDescent="0.25">
      <c r="A12" s="1">
        <v>9</v>
      </c>
      <c r="B12" s="37" t="s">
        <v>11</v>
      </c>
      <c r="C12" s="38">
        <v>1</v>
      </c>
      <c r="D12" s="34">
        <v>1</v>
      </c>
      <c r="E12" s="44">
        <v>0</v>
      </c>
      <c r="F12" s="34">
        <v>1</v>
      </c>
      <c r="G12" s="44">
        <v>0</v>
      </c>
      <c r="H12" s="38">
        <v>1</v>
      </c>
      <c r="I12" s="38">
        <v>1</v>
      </c>
      <c r="J12" s="39">
        <f t="shared" si="0"/>
        <v>5</v>
      </c>
    </row>
    <row r="13" spans="1:12" x14ac:dyDescent="0.25">
      <c r="A13" s="1">
        <v>10</v>
      </c>
      <c r="B13" s="37" t="s">
        <v>12</v>
      </c>
      <c r="C13" s="38">
        <v>1</v>
      </c>
      <c r="D13" s="34">
        <v>1</v>
      </c>
      <c r="E13" s="44">
        <v>0</v>
      </c>
      <c r="F13" s="34">
        <v>1</v>
      </c>
      <c r="G13" s="44">
        <v>0</v>
      </c>
      <c r="H13" s="38">
        <v>1</v>
      </c>
      <c r="I13" s="38">
        <v>1</v>
      </c>
      <c r="J13" s="39">
        <f t="shared" si="0"/>
        <v>5</v>
      </c>
    </row>
    <row r="14" spans="1:12" x14ac:dyDescent="0.25">
      <c r="A14" s="1">
        <v>11</v>
      </c>
      <c r="B14" s="37" t="s">
        <v>13</v>
      </c>
      <c r="C14" s="38">
        <v>1</v>
      </c>
      <c r="D14" s="34">
        <v>1</v>
      </c>
      <c r="E14" s="44">
        <v>0</v>
      </c>
      <c r="F14" s="34">
        <v>1</v>
      </c>
      <c r="G14" s="44">
        <v>0</v>
      </c>
      <c r="H14" s="38">
        <v>1</v>
      </c>
      <c r="I14" s="38">
        <v>1</v>
      </c>
      <c r="J14" s="39">
        <f t="shared" si="0"/>
        <v>5</v>
      </c>
    </row>
    <row r="15" spans="1:12" x14ac:dyDescent="0.25">
      <c r="A15" s="1">
        <v>12</v>
      </c>
      <c r="B15" s="37" t="s">
        <v>14</v>
      </c>
      <c r="C15" s="45">
        <v>0</v>
      </c>
      <c r="D15" s="34">
        <v>1</v>
      </c>
      <c r="E15" s="34">
        <v>1</v>
      </c>
      <c r="F15" s="34">
        <v>1</v>
      </c>
      <c r="G15" s="44">
        <v>0</v>
      </c>
      <c r="H15" s="45">
        <v>0</v>
      </c>
      <c r="I15" s="38">
        <v>1</v>
      </c>
      <c r="J15" s="39">
        <f t="shared" si="0"/>
        <v>4</v>
      </c>
    </row>
    <row r="16" spans="1:12" x14ac:dyDescent="0.25">
      <c r="A16" s="1">
        <v>13</v>
      </c>
      <c r="B16" s="37" t="s">
        <v>15</v>
      </c>
      <c r="C16" s="38">
        <v>1</v>
      </c>
      <c r="D16" s="34">
        <v>1</v>
      </c>
      <c r="E16" s="34">
        <v>1</v>
      </c>
      <c r="F16" s="34">
        <v>1</v>
      </c>
      <c r="G16" s="44">
        <v>0</v>
      </c>
      <c r="H16" s="38">
        <v>1</v>
      </c>
      <c r="I16" s="38">
        <v>1</v>
      </c>
      <c r="J16" s="39">
        <f t="shared" si="0"/>
        <v>6</v>
      </c>
    </row>
    <row r="17" spans="1:10" x14ac:dyDescent="0.25">
      <c r="A17" s="1">
        <v>14</v>
      </c>
      <c r="B17" s="37" t="s">
        <v>16</v>
      </c>
      <c r="C17" s="38">
        <v>1</v>
      </c>
      <c r="D17" s="34">
        <v>1</v>
      </c>
      <c r="E17" s="34">
        <v>1</v>
      </c>
      <c r="F17" s="34">
        <v>1</v>
      </c>
      <c r="G17" s="44">
        <v>0</v>
      </c>
      <c r="H17" s="38">
        <v>1</v>
      </c>
      <c r="I17" s="38">
        <v>1</v>
      </c>
      <c r="J17" s="39">
        <f t="shared" si="0"/>
        <v>6</v>
      </c>
    </row>
    <row r="18" spans="1:10" x14ac:dyDescent="0.25">
      <c r="A18" s="1">
        <v>15</v>
      </c>
      <c r="B18" s="37" t="s">
        <v>17</v>
      </c>
      <c r="C18" s="38">
        <v>1</v>
      </c>
      <c r="D18" s="34">
        <v>1</v>
      </c>
      <c r="E18" s="44">
        <v>0</v>
      </c>
      <c r="F18" s="34">
        <v>1</v>
      </c>
      <c r="G18" s="34">
        <v>1</v>
      </c>
      <c r="H18" s="38">
        <v>1</v>
      </c>
      <c r="I18" s="38">
        <v>1</v>
      </c>
      <c r="J18" s="39">
        <f t="shared" si="0"/>
        <v>6</v>
      </c>
    </row>
    <row r="19" spans="1:10" x14ac:dyDescent="0.25">
      <c r="A19" s="1"/>
      <c r="B19" s="37"/>
      <c r="C19" s="40"/>
      <c r="D19" s="40"/>
      <c r="E19" s="40"/>
      <c r="F19" s="40"/>
      <c r="G19" s="40"/>
      <c r="H19" s="21"/>
      <c r="I19" s="40"/>
      <c r="J19" s="37"/>
    </row>
    <row r="21" spans="1:10" x14ac:dyDescent="0.25">
      <c r="B21" t="s">
        <v>18</v>
      </c>
      <c r="I21" t="s">
        <v>47</v>
      </c>
    </row>
    <row r="24" spans="1:10" x14ac:dyDescent="0.25">
      <c r="B24" t="s">
        <v>50</v>
      </c>
    </row>
  </sheetData>
  <mergeCells count="1">
    <mergeCell ref="B1:I1"/>
  </mergeCells>
  <pageMargins left="0.31496062992125984" right="0" top="0.74803149606299213" bottom="0.74803149606299213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показатели</vt:lpstr>
      <vt:lpstr>оценка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sveta</dc:creator>
  <cp:lastModifiedBy>Пользователь Windows</cp:lastModifiedBy>
  <cp:lastPrinted>2025-02-12T08:41:17Z</cp:lastPrinted>
  <dcterms:created xsi:type="dcterms:W3CDTF">2019-07-30T04:28:00Z</dcterms:created>
  <dcterms:modified xsi:type="dcterms:W3CDTF">2025-02-12T08:43:51Z</dcterms:modified>
</cp:coreProperties>
</file>